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16" windowHeight="11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<sst xmlns="http://schemas.openxmlformats.org/spreadsheetml/2006/main" count="1003" uniqueCount="374">
  <si>
    <t>1</t>
  </si>
  <si>
    <t>181</t>
  </si>
  <si>
    <t>dr. Tamasi-Deák Brigitta</t>
  </si>
  <si>
    <t>0:05:13</t>
  </si>
  <si>
    <t>0:05:12</t>
  </si>
  <si>
    <t>0:05:16</t>
  </si>
  <si>
    <t>0:05:15</t>
  </si>
  <si>
    <t>0:05:10</t>
  </si>
  <si>
    <t>0:05:11</t>
  </si>
  <si>
    <t>0:05:09</t>
  </si>
  <si>
    <t>2</t>
  </si>
  <si>
    <t>180</t>
  </si>
  <si>
    <t>Csernai Beatrix</t>
  </si>
  <si>
    <t>0:04:57</t>
  </si>
  <si>
    <t>0:05:26</t>
  </si>
  <si>
    <t>0:06:06</t>
  </si>
  <si>
    <t>0:06:17</t>
  </si>
  <si>
    <t>0:06:07</t>
  </si>
  <si>
    <t>0:06:35</t>
  </si>
  <si>
    <t>0:06:08</t>
  </si>
  <si>
    <t>0:05:57</t>
  </si>
  <si>
    <t>0:05:51</t>
  </si>
  <si>
    <t>0:05:21</t>
  </si>
  <si>
    <t/>
  </si>
  <si>
    <t>3</t>
  </si>
  <si>
    <t>185</t>
  </si>
  <si>
    <t xml:space="preserve">Rajnai Bernadette </t>
  </si>
  <si>
    <t>0:05:38</t>
  </si>
  <si>
    <t>0:05:43</t>
  </si>
  <si>
    <t>0:05:56</t>
  </si>
  <si>
    <t>0:06:10</t>
  </si>
  <si>
    <t>0:06:12</t>
  </si>
  <si>
    <t>0:06:23</t>
  </si>
  <si>
    <t>0:06:16</t>
  </si>
  <si>
    <t>0:06:22</t>
  </si>
  <si>
    <t>0:06:11</t>
  </si>
  <si>
    <t>4</t>
  </si>
  <si>
    <t>190</t>
  </si>
  <si>
    <t>T NAGY MAGDOLNA</t>
  </si>
  <si>
    <t>0:06:04</t>
  </si>
  <si>
    <t>0:06:05</t>
  </si>
  <si>
    <t>0:06:13</t>
  </si>
  <si>
    <t>0:06:21</t>
  </si>
  <si>
    <t>0:06:20</t>
  </si>
  <si>
    <t>0:06:24</t>
  </si>
  <si>
    <t>5</t>
  </si>
  <si>
    <t>187</t>
  </si>
  <si>
    <t xml:space="preserve">Nagy Abiáta </t>
  </si>
  <si>
    <t>0:06:09</t>
  </si>
  <si>
    <t>0:06:57</t>
  </si>
  <si>
    <t>0:06:50</t>
  </si>
  <si>
    <t>0:07:25</t>
  </si>
  <si>
    <t>0:07:13</t>
  </si>
  <si>
    <t>0:07:01</t>
  </si>
  <si>
    <t>0:06:48</t>
  </si>
  <si>
    <t>1 órás Nő</t>
  </si>
  <si>
    <t>Helyezés</t>
  </si>
  <si>
    <t>Rajtszám</t>
  </si>
  <si>
    <t>Név</t>
  </si>
  <si>
    <t>1 kör</t>
  </si>
  <si>
    <t>2 kör</t>
  </si>
  <si>
    <t>3 kör</t>
  </si>
  <si>
    <t>4 kör</t>
  </si>
  <si>
    <t>5 kör</t>
  </si>
  <si>
    <t>6 kör</t>
  </si>
  <si>
    <t>7 kör</t>
  </si>
  <si>
    <t>8 kör</t>
  </si>
  <si>
    <t>9 kör</t>
  </si>
  <si>
    <t>10 kör</t>
  </si>
  <si>
    <t>11 kör</t>
  </si>
  <si>
    <t>184</t>
  </si>
  <si>
    <t>Kaldenekker Szilárd</t>
  </si>
  <si>
    <t>0:04:08</t>
  </si>
  <si>
    <t>0:04:13</t>
  </si>
  <si>
    <t>0:04:16</t>
  </si>
  <si>
    <t>0:04:19</t>
  </si>
  <si>
    <t>0:04:18</t>
  </si>
  <si>
    <t>0:04:21</t>
  </si>
  <si>
    <t>0:04:23</t>
  </si>
  <si>
    <t>0:04:24</t>
  </si>
  <si>
    <t>0:04:25</t>
  </si>
  <si>
    <t>0:04:28</t>
  </si>
  <si>
    <t>0:04:29</t>
  </si>
  <si>
    <t>0:04:30</t>
  </si>
  <si>
    <t>0:04:27</t>
  </si>
  <si>
    <t>171</t>
  </si>
  <si>
    <t>Csernai Tamás</t>
  </si>
  <si>
    <t>0:04:33</t>
  </si>
  <si>
    <t>0:04:37</t>
  </si>
  <si>
    <t>0:04:31</t>
  </si>
  <si>
    <t>0:04:36</t>
  </si>
  <si>
    <t>0:04:44</t>
  </si>
  <si>
    <t>0:04:43</t>
  </si>
  <si>
    <t>0:04:48</t>
  </si>
  <si>
    <t>0:04:46</t>
  </si>
  <si>
    <t>188</t>
  </si>
  <si>
    <t>Hegedűs János</t>
  </si>
  <si>
    <t>0:04:35</t>
  </si>
  <si>
    <t>0:04:45</t>
  </si>
  <si>
    <t>0:04:53</t>
  </si>
  <si>
    <t>0:04:49</t>
  </si>
  <si>
    <t>0:04:54</t>
  </si>
  <si>
    <t>0:04:50</t>
  </si>
  <si>
    <t>182</t>
  </si>
  <si>
    <t>Seres János</t>
  </si>
  <si>
    <t>0:04:55</t>
  </si>
  <si>
    <t>0:04:52</t>
  </si>
  <si>
    <t>0:04:51</t>
  </si>
  <si>
    <t>0:04:41</t>
  </si>
  <si>
    <t>183</t>
  </si>
  <si>
    <t>Mácsai Károly</t>
  </si>
  <si>
    <t>0:04:26</t>
  </si>
  <si>
    <t>0:04:47</t>
  </si>
  <si>
    <t>0:04:58</t>
  </si>
  <si>
    <t>0:05:00</t>
  </si>
  <si>
    <t>0:05:04</t>
  </si>
  <si>
    <t>0:05:08</t>
  </si>
  <si>
    <t>0:05:07</t>
  </si>
  <si>
    <t>6</t>
  </si>
  <si>
    <t>166</t>
  </si>
  <si>
    <t>Rábl Zoltán</t>
  </si>
  <si>
    <t>0:04:22</t>
  </si>
  <si>
    <t>0:05:19</t>
  </si>
  <si>
    <t>0:05:03</t>
  </si>
  <si>
    <t>0:05:18</t>
  </si>
  <si>
    <t>0:05:45</t>
  </si>
  <si>
    <t>7</t>
  </si>
  <si>
    <t>186</t>
  </si>
  <si>
    <t>Surman Krisztián</t>
  </si>
  <si>
    <t>0:05:17</t>
  </si>
  <si>
    <t>0:05:24</t>
  </si>
  <si>
    <t>0:05:06</t>
  </si>
  <si>
    <t>0:05:02</t>
  </si>
  <si>
    <t>8</t>
  </si>
  <si>
    <t>170</t>
  </si>
  <si>
    <t>dr.Lele László</t>
  </si>
  <si>
    <t>0:05:54</t>
  </si>
  <si>
    <t>0:06:03</t>
  </si>
  <si>
    <t>0:06:25</t>
  </si>
  <si>
    <t>0:06:31</t>
  </si>
  <si>
    <t>0:06:28</t>
  </si>
  <si>
    <t>0:06:27</t>
  </si>
  <si>
    <t>9</t>
  </si>
  <si>
    <t>189</t>
  </si>
  <si>
    <t>VARGA ISTVÁN</t>
  </si>
  <si>
    <t>0:06:47</t>
  </si>
  <si>
    <t>0:06:51</t>
  </si>
  <si>
    <t>0:07:00</t>
  </si>
  <si>
    <t>0:07:06</t>
  </si>
  <si>
    <t>0:07:11</t>
  </si>
  <si>
    <t>0:07:33</t>
  </si>
  <si>
    <t>1 órás Férfi</t>
  </si>
  <si>
    <t>12 kör</t>
  </si>
  <si>
    <t>13 kör</t>
  </si>
  <si>
    <t>2 órás Nő</t>
  </si>
  <si>
    <t>235</t>
  </si>
  <si>
    <t>Dollákné Drabant Zsuzsanna</t>
  </si>
  <si>
    <t>0:06:34</t>
  </si>
  <si>
    <t>0:06:42</t>
  </si>
  <si>
    <t>0:06:46</t>
  </si>
  <si>
    <t>0:06:52</t>
  </si>
  <si>
    <t>0:06:59</t>
  </si>
  <si>
    <t>0:07:07</t>
  </si>
  <si>
    <t>0:07:08</t>
  </si>
  <si>
    <t>0:07:10</t>
  </si>
  <si>
    <t>0:07:17</t>
  </si>
  <si>
    <t>0:07:22</t>
  </si>
  <si>
    <t>0:07:23</t>
  </si>
  <si>
    <t>0:07:20</t>
  </si>
  <si>
    <t>2 órás Férfi</t>
  </si>
  <si>
    <t>234</t>
  </si>
  <si>
    <t>Zsombok Gyula</t>
  </si>
  <si>
    <t>0:04:40</t>
  </si>
  <si>
    <t>0:05:22</t>
  </si>
  <si>
    <t>0:05:28</t>
  </si>
  <si>
    <t>0:05:31</t>
  </si>
  <si>
    <t>0:05:33</t>
  </si>
  <si>
    <t>236</t>
  </si>
  <si>
    <t>Rácz Zoltán</t>
  </si>
  <si>
    <t>0:05:20</t>
  </si>
  <si>
    <t>0:06:00</t>
  </si>
  <si>
    <t>0:05:34</t>
  </si>
  <si>
    <t>0:05:27</t>
  </si>
  <si>
    <t>0:05:58</t>
  </si>
  <si>
    <t>0:05:42</t>
  </si>
  <si>
    <t>0:05:46</t>
  </si>
  <si>
    <t>0:05:48</t>
  </si>
  <si>
    <t>0:05:47</t>
  </si>
  <si>
    <t>0:05:52</t>
  </si>
  <si>
    <t>0:06:02</t>
  </si>
  <si>
    <t>233</t>
  </si>
  <si>
    <t xml:space="preserve">Csala Bernàt </t>
  </si>
  <si>
    <t>0:05:55</t>
  </si>
  <si>
    <t>0:06:36</t>
  </si>
  <si>
    <t>0:06:33</t>
  </si>
  <si>
    <t>0:07:09</t>
  </si>
  <si>
    <t>0:07:15</t>
  </si>
  <si>
    <t>14 kör</t>
  </si>
  <si>
    <t>15 kör</t>
  </si>
  <si>
    <t>16 kör</t>
  </si>
  <si>
    <t>17 kör</t>
  </si>
  <si>
    <t>18 kör</t>
  </si>
  <si>
    <t>19 kör</t>
  </si>
  <si>
    <t>20 kör</t>
  </si>
  <si>
    <t>21 kör</t>
  </si>
  <si>
    <t>22 kör</t>
  </si>
  <si>
    <t>23 kör</t>
  </si>
  <si>
    <t>24 kör</t>
  </si>
  <si>
    <t>3 órás Nő</t>
  </si>
  <si>
    <t>360</t>
  </si>
  <si>
    <t>Marczell Beatrix</t>
  </si>
  <si>
    <t>0:05:53</t>
  </si>
  <si>
    <t>0:05:59</t>
  </si>
  <si>
    <t>0:06:15</t>
  </si>
  <si>
    <t>0:06:19</t>
  </si>
  <si>
    <t>0:06:26</t>
  </si>
  <si>
    <t>0:06:29</t>
  </si>
  <si>
    <t>366</t>
  </si>
  <si>
    <t>Botka Annamária</t>
  </si>
  <si>
    <t>0:05:37</t>
  </si>
  <si>
    <t>0:06:01</t>
  </si>
  <si>
    <t>0:06:18</t>
  </si>
  <si>
    <t>0:07:05</t>
  </si>
  <si>
    <t>0:08:06</t>
  </si>
  <si>
    <t>0:08:01</t>
  </si>
  <si>
    <t>0:08:33</t>
  </si>
  <si>
    <t>0:08:12</t>
  </si>
  <si>
    <t>0:08:29</t>
  </si>
  <si>
    <t>312</t>
  </si>
  <si>
    <t>Vachtler-Harninger Tamara</t>
  </si>
  <si>
    <t>0:06:30</t>
  </si>
  <si>
    <t>0:06:37</t>
  </si>
  <si>
    <t>0:07:55</t>
  </si>
  <si>
    <t>0:07:03</t>
  </si>
  <si>
    <t>0:07:29</t>
  </si>
  <si>
    <t>0:07:44</t>
  </si>
  <si>
    <t>0:08:02</t>
  </si>
  <si>
    <t>0:07:47</t>
  </si>
  <si>
    <t>0:08:45</t>
  </si>
  <si>
    <t>0:07:36</t>
  </si>
  <si>
    <t>0:09:18</t>
  </si>
  <si>
    <t>382</t>
  </si>
  <si>
    <t>Káldi Csaba</t>
  </si>
  <si>
    <t>0:05:44</t>
  </si>
  <si>
    <t>0:05:41</t>
  </si>
  <si>
    <t>0:05:36</t>
  </si>
  <si>
    <t>0:05:39</t>
  </si>
  <si>
    <t>0:05:25</t>
  </si>
  <si>
    <t>0:05:32</t>
  </si>
  <si>
    <t>0:05:30</t>
  </si>
  <si>
    <t>0:05:14</t>
  </si>
  <si>
    <t>385</t>
  </si>
  <si>
    <t>Ágoston László</t>
  </si>
  <si>
    <t>0:05:29</t>
  </si>
  <si>
    <t>0:05:49</t>
  </si>
  <si>
    <t>0:06:41</t>
  </si>
  <si>
    <t>384</t>
  </si>
  <si>
    <t xml:space="preserve">Tonté Tamás </t>
  </si>
  <si>
    <t>0:05:40</t>
  </si>
  <si>
    <t>0:07:14</t>
  </si>
  <si>
    <t>0:06:58</t>
  </si>
  <si>
    <t>0:07:52</t>
  </si>
  <si>
    <t>383</t>
  </si>
  <si>
    <t>Kozma Zsolt</t>
  </si>
  <si>
    <t>0:05:23</t>
  </si>
  <si>
    <t>0:05:35</t>
  </si>
  <si>
    <t>0:07:31</t>
  </si>
  <si>
    <t>0:07:12</t>
  </si>
  <si>
    <t>0:06:39</t>
  </si>
  <si>
    <t>0:06:32</t>
  </si>
  <si>
    <t>0:06:45</t>
  </si>
  <si>
    <t>0:07:30</t>
  </si>
  <si>
    <t>0:06:56</t>
  </si>
  <si>
    <t>0:07:43</t>
  </si>
  <si>
    <t>0:07:24</t>
  </si>
  <si>
    <t>0:07:56</t>
  </si>
  <si>
    <t>0:07:59</t>
  </si>
  <si>
    <t>317</t>
  </si>
  <si>
    <t>Gáspár Sándor</t>
  </si>
  <si>
    <t>0:07:26</t>
  </si>
  <si>
    <t>0:07:50</t>
  </si>
  <si>
    <t>0:08:13</t>
  </si>
  <si>
    <t>0:07:58</t>
  </si>
  <si>
    <t>0:08:05</t>
  </si>
  <si>
    <t>0:08:07</t>
  </si>
  <si>
    <t>0:07:54</t>
  </si>
  <si>
    <t>0:08:28</t>
  </si>
  <si>
    <t>0:08:14</t>
  </si>
  <si>
    <t>0:08:39</t>
  </si>
  <si>
    <t>0:09:03</t>
  </si>
  <si>
    <t>0:09:21</t>
  </si>
  <si>
    <t>0:09:05</t>
  </si>
  <si>
    <t>0:10:03</t>
  </si>
  <si>
    <t>0:09:40</t>
  </si>
  <si>
    <t>0:10:50</t>
  </si>
  <si>
    <t>0:09:36</t>
  </si>
  <si>
    <t>0:10:08</t>
  </si>
  <si>
    <t>3 órás Férfi</t>
  </si>
  <si>
    <t>25 kör</t>
  </si>
  <si>
    <t>26 kör</t>
  </si>
  <si>
    <t>27 kör</t>
  </si>
  <si>
    <t>28 kör</t>
  </si>
  <si>
    <t>29 kör</t>
  </si>
  <si>
    <t>30 kör</t>
  </si>
  <si>
    <t>31 kör</t>
  </si>
  <si>
    <t>32 kör</t>
  </si>
  <si>
    <t>Tört kör</t>
  </si>
  <si>
    <t>904</t>
  </si>
  <si>
    <t>Magyar Márk</t>
  </si>
  <si>
    <t>0:06:55</t>
  </si>
  <si>
    <t>0:10:49</t>
  </si>
  <si>
    <t>0:09:33</t>
  </si>
  <si>
    <t>0:09:55</t>
  </si>
  <si>
    <t>0:08:15</t>
  </si>
  <si>
    <t>0:09:35</t>
  </si>
  <si>
    <t>0:05:50</t>
  </si>
  <si>
    <t>0:08:08</t>
  </si>
  <si>
    <t>0:09:37</t>
  </si>
  <si>
    <t>903</t>
  </si>
  <si>
    <t>Antal Zsolt</t>
  </si>
  <si>
    <t>0:07:35</t>
  </si>
  <si>
    <t>0:06:44</t>
  </si>
  <si>
    <t>0:07:57</t>
  </si>
  <si>
    <t>0:07:45</t>
  </si>
  <si>
    <t>0:07:42</t>
  </si>
  <si>
    <t>0:07:48</t>
  </si>
  <si>
    <t>905</t>
  </si>
  <si>
    <t>Vachtler Ferenc</t>
  </si>
  <si>
    <t>0:04:42</t>
  </si>
  <si>
    <t>0:05:05</t>
  </si>
  <si>
    <t>0:04:59</t>
  </si>
  <si>
    <t>0:05:01</t>
  </si>
  <si>
    <t>0:09:51</t>
  </si>
  <si>
    <t>0:06:43</t>
  </si>
  <si>
    <t>0:06:54</t>
  </si>
  <si>
    <t>6 órás Férfi</t>
  </si>
  <si>
    <t>88</t>
  </si>
  <si>
    <t>Simon Orsolya</t>
  </si>
  <si>
    <t>0:18:59</t>
  </si>
  <si>
    <t>89</t>
  </si>
  <si>
    <t>Tamasi Joel</t>
  </si>
  <si>
    <t>0:21:25</t>
  </si>
  <si>
    <t>90</t>
  </si>
  <si>
    <t>Piringer Máté</t>
  </si>
  <si>
    <t>0:23:11</t>
  </si>
  <si>
    <t>87</t>
  </si>
  <si>
    <t>Somogyi József</t>
  </si>
  <si>
    <t>0:28:10</t>
  </si>
  <si>
    <t>3,6 km Nő</t>
  </si>
  <si>
    <t>3,6 km Férfi</t>
  </si>
  <si>
    <t>Idő</t>
  </si>
  <si>
    <t>33 kör</t>
  </si>
  <si>
    <t>34 kör</t>
  </si>
  <si>
    <t>35 kör</t>
  </si>
  <si>
    <t>36 kör</t>
  </si>
  <si>
    <t>37 kör</t>
  </si>
  <si>
    <t>38 kör</t>
  </si>
  <si>
    <t>39 kör</t>
  </si>
  <si>
    <t>40 kör</t>
  </si>
  <si>
    <t>41 kör</t>
  </si>
  <si>
    <t>42 kör</t>
  </si>
  <si>
    <t>43 kör</t>
  </si>
  <si>
    <t>44 kör</t>
  </si>
  <si>
    <t>45 kör</t>
  </si>
  <si>
    <t>46 kör</t>
  </si>
  <si>
    <t>47 kör</t>
  </si>
  <si>
    <t>48 kör</t>
  </si>
  <si>
    <t>49 kör</t>
  </si>
  <si>
    <t>50 kör</t>
  </si>
  <si>
    <t>51 kör</t>
  </si>
  <si>
    <t>52 kör</t>
  </si>
  <si>
    <t>53 kör</t>
  </si>
  <si>
    <t>54 kör</t>
  </si>
  <si>
    <t>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</si>
</sst>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Aptos Narrow"/>
      <family val="2"/>
    </font>
    <font>
      <sz val="11"/>
      <color indexed="8"/>
      <name val="Aptos Narrow"/>
      <family val="2"/>
    </font>
    <font>
      <b/>
      <sz val="12"/>
      <color indexed="8"/>
      <name val="Aptos Narrow"/>
      <family val="2"/>
    </font>
    <font>
      <b/>
      <sz val="10"/>
      <name val="Arial"/>
      <family val="2"/>
    </font>
    <font>
      <sz val="8"/>
      <name val="Aptos Narrow"/>
      <family val="2"/>
    </font>
    <font>
      <b/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b/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0"/>
      <name val="Aptos Narrow"/>
      <family val="2"/>
    </font>
    <font>
      <sz val="11"/>
      <color rgb="FFFF0000"/>
      <name val="Aptos Narrow"/>
      <family val="2"/>
    </font>
    <font>
      <sz val="11"/>
      <color rgb="FFFA7D00"/>
      <name val="Aptos Narrow"/>
      <family val="2"/>
    </font>
    <font>
      <sz val="11"/>
      <color rgb="FF006100"/>
      <name val="Aptos Narrow"/>
      <family val="2"/>
    </font>
    <font>
      <b/>
      <sz val="11"/>
      <color rgb="FF3F3F3F"/>
      <name val="Aptos Narrow"/>
      <family val="2"/>
    </font>
    <font>
      <i/>
      <sz val="11"/>
      <color rgb="FF7F7F7F"/>
      <name val="Aptos Narrow"/>
      <family val="2"/>
    </font>
    <font>
      <b/>
      <sz val="11"/>
      <color theme="1"/>
      <name val="Aptos Narrow"/>
      <family val="2"/>
    </font>
    <font>
      <sz val="11"/>
      <color rgb="FF9C0006"/>
      <name val="Aptos Narrow"/>
      <family val="2"/>
    </font>
    <font>
      <sz val="11"/>
      <color rgb="FF9C6500"/>
      <name val="Aptos Narrow"/>
      <family val="2"/>
    </font>
    <font>
      <b/>
      <sz val="11"/>
      <color rgb="FFFA7D00"/>
      <name val="Aptos Narrow"/>
      <family val="2"/>
    </font>
    <font>
      <b/>
      <sz val="12"/>
      <color theme="1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59"/>
  <sheetViews>
    <sheetView tabSelected="1" zoomScale="189" zoomScaleNormal="189" zoomScalePageLayoutView="0" workbookViewId="0" topLeftCell="A1">
      <selection activeCell="C7" sqref="C7"/>
    </sheetView>
  </sheetViews>
  <sheetFormatPr defaultColWidth="8.796875" defaultRowHeight="14.25"/>
  <cols>
    <col min="3" max="3" width="27" style="0" bestFit="1" customWidth="1"/>
  </cols>
  <sheetData>
    <row r="1" spans="1:3" ht="15">
      <c r="A1" s="2" t="s">
        <v>55</v>
      </c>
      <c r="B1" s="3"/>
      <c r="C1" s="3"/>
    </row>
    <row r="2" spans="1:16" ht="13.5">
      <c r="A2" s="1" t="s">
        <v>56</v>
      </c>
      <c r="B2" s="1" t="s">
        <v>57</v>
      </c>
      <c r="C2" s="1" t="s">
        <v>58</v>
      </c>
      <c r="D2" s="1" t="s">
        <v>59</v>
      </c>
      <c r="E2" s="1" t="s">
        <v>60</v>
      </c>
      <c r="F2" s="1" t="s">
        <v>61</v>
      </c>
      <c r="G2" s="1" t="s">
        <v>62</v>
      </c>
      <c r="H2" s="1" t="s">
        <v>63</v>
      </c>
      <c r="I2" s="1" t="s">
        <v>64</v>
      </c>
      <c r="J2" s="1" t="s">
        <v>65</v>
      </c>
      <c r="K2" s="1" t="s">
        <v>66</v>
      </c>
      <c r="L2" s="1" t="s">
        <v>67</v>
      </c>
      <c r="M2" s="1" t="s">
        <v>68</v>
      </c>
      <c r="N2" s="1" t="s">
        <v>69</v>
      </c>
      <c r="O2" s="1" t="s">
        <v>306</v>
      </c>
      <c r="P2" s="1" t="s">
        <v>373</v>
      </c>
    </row>
    <row r="3" spans="1:16" ht="13.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3</v>
      </c>
      <c r="I3" t="s">
        <v>3</v>
      </c>
      <c r="J3" t="s">
        <v>4</v>
      </c>
      <c r="K3" t="s">
        <v>7</v>
      </c>
      <c r="L3" t="s">
        <v>8</v>
      </c>
      <c r="M3" t="s">
        <v>3</v>
      </c>
      <c r="N3" t="s">
        <v>9</v>
      </c>
      <c r="O3">
        <v>575</v>
      </c>
      <c r="P3">
        <f>11*1005+O3</f>
        <v>11630</v>
      </c>
    </row>
    <row r="4" spans="1:16" ht="13.5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16</v>
      </c>
      <c r="H4" t="s">
        <v>17</v>
      </c>
      <c r="I4" t="s">
        <v>18</v>
      </c>
      <c r="J4" t="s">
        <v>19</v>
      </c>
      <c r="K4" t="s">
        <v>20</v>
      </c>
      <c r="L4" t="s">
        <v>21</v>
      </c>
      <c r="M4" t="s">
        <v>22</v>
      </c>
      <c r="O4">
        <v>275</v>
      </c>
      <c r="P4">
        <f>10*1005+O4</f>
        <v>10325</v>
      </c>
    </row>
    <row r="5" spans="1:16" ht="13.5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O5">
        <v>860</v>
      </c>
      <c r="P5">
        <f>9*1005+O5</f>
        <v>9905</v>
      </c>
    </row>
    <row r="6" spans="1:16" ht="13.5">
      <c r="A6" t="s">
        <v>36</v>
      </c>
      <c r="B6" t="s">
        <v>37</v>
      </c>
      <c r="C6" t="s">
        <v>38</v>
      </c>
      <c r="D6" t="s">
        <v>28</v>
      </c>
      <c r="E6" t="s">
        <v>39</v>
      </c>
      <c r="F6" t="s">
        <v>30</v>
      </c>
      <c r="G6" t="s">
        <v>40</v>
      </c>
      <c r="H6" t="s">
        <v>41</v>
      </c>
      <c r="I6" t="s">
        <v>42</v>
      </c>
      <c r="J6" t="s">
        <v>43</v>
      </c>
      <c r="K6" t="s">
        <v>44</v>
      </c>
      <c r="L6" t="s">
        <v>44</v>
      </c>
      <c r="O6">
        <v>725</v>
      </c>
      <c r="P6">
        <f>9*1005+O6</f>
        <v>9770</v>
      </c>
    </row>
    <row r="7" spans="1:16" ht="13.5">
      <c r="A7" t="s">
        <v>45</v>
      </c>
      <c r="B7" t="s">
        <v>46</v>
      </c>
      <c r="C7" t="s">
        <v>47</v>
      </c>
      <c r="D7" t="s">
        <v>48</v>
      </c>
      <c r="E7" t="s">
        <v>18</v>
      </c>
      <c r="F7" t="s">
        <v>49</v>
      </c>
      <c r="G7" t="s">
        <v>50</v>
      </c>
      <c r="H7" t="s">
        <v>51</v>
      </c>
      <c r="I7" t="s">
        <v>52</v>
      </c>
      <c r="J7" t="s">
        <v>53</v>
      </c>
      <c r="K7" t="s">
        <v>54</v>
      </c>
      <c r="O7">
        <v>760</v>
      </c>
      <c r="P7">
        <f>8*1005+O7</f>
        <v>8800</v>
      </c>
    </row>
    <row r="9" spans="1:3" ht="15">
      <c r="A9" s="2" t="s">
        <v>151</v>
      </c>
      <c r="B9" s="2"/>
      <c r="C9" s="2"/>
    </row>
    <row r="10" spans="1:18" ht="13.5">
      <c r="A10" s="1" t="s">
        <v>56</v>
      </c>
      <c r="B10" s="1" t="s">
        <v>57</v>
      </c>
      <c r="C10" s="1" t="s">
        <v>58</v>
      </c>
      <c r="D10" s="1" t="s">
        <v>59</v>
      </c>
      <c r="E10" s="1" t="s">
        <v>60</v>
      </c>
      <c r="F10" s="1" t="s">
        <v>61</v>
      </c>
      <c r="G10" s="1" t="s">
        <v>62</v>
      </c>
      <c r="H10" s="1" t="s">
        <v>63</v>
      </c>
      <c r="I10" s="1" t="s">
        <v>64</v>
      </c>
      <c r="J10" s="1" t="s">
        <v>65</v>
      </c>
      <c r="K10" s="1" t="s">
        <v>66</v>
      </c>
      <c r="L10" s="1" t="s">
        <v>67</v>
      </c>
      <c r="M10" s="1" t="s">
        <v>68</v>
      </c>
      <c r="N10" s="1" t="s">
        <v>69</v>
      </c>
      <c r="O10" s="1" t="s">
        <v>152</v>
      </c>
      <c r="P10" s="1" t="s">
        <v>153</v>
      </c>
      <c r="Q10" s="1" t="s">
        <v>306</v>
      </c>
      <c r="R10" s="1" t="s">
        <v>373</v>
      </c>
    </row>
    <row r="11" spans="1:18" ht="13.5">
      <c r="A11" t="s">
        <v>0</v>
      </c>
      <c r="B11" t="s">
        <v>70</v>
      </c>
      <c r="C11" t="s">
        <v>71</v>
      </c>
      <c r="D11" t="s">
        <v>72</v>
      </c>
      <c r="E11" t="s">
        <v>73</v>
      </c>
      <c r="F11" t="s">
        <v>74</v>
      </c>
      <c r="G11" t="s">
        <v>75</v>
      </c>
      <c r="H11" t="s">
        <v>76</v>
      </c>
      <c r="I11" t="s">
        <v>77</v>
      </c>
      <c r="J11" t="s">
        <v>78</v>
      </c>
      <c r="K11" t="s">
        <v>79</v>
      </c>
      <c r="L11" t="s">
        <v>80</v>
      </c>
      <c r="M11" t="s">
        <v>81</v>
      </c>
      <c r="N11" t="s">
        <v>82</v>
      </c>
      <c r="O11" t="s">
        <v>83</v>
      </c>
      <c r="P11" t="s">
        <v>84</v>
      </c>
      <c r="Q11">
        <v>810</v>
      </c>
      <c r="R11">
        <f>13*1005+Q11</f>
        <v>13875</v>
      </c>
    </row>
    <row r="12" spans="1:18" ht="13.5">
      <c r="A12" t="s">
        <v>10</v>
      </c>
      <c r="B12" t="s">
        <v>85</v>
      </c>
      <c r="C12" t="s">
        <v>86</v>
      </c>
      <c r="D12" t="s">
        <v>82</v>
      </c>
      <c r="E12" t="s">
        <v>79</v>
      </c>
      <c r="F12" t="s">
        <v>87</v>
      </c>
      <c r="G12" t="s">
        <v>88</v>
      </c>
      <c r="H12" t="s">
        <v>89</v>
      </c>
      <c r="I12" t="s">
        <v>90</v>
      </c>
      <c r="J12" t="s">
        <v>88</v>
      </c>
      <c r="K12" t="s">
        <v>91</v>
      </c>
      <c r="L12" t="s">
        <v>88</v>
      </c>
      <c r="M12" t="s">
        <v>92</v>
      </c>
      <c r="N12" t="s">
        <v>93</v>
      </c>
      <c r="O12" t="s">
        <v>94</v>
      </c>
      <c r="P12" t="s">
        <v>82</v>
      </c>
      <c r="Q12">
        <v>30</v>
      </c>
      <c r="R12">
        <f>13*1005+Q12</f>
        <v>13095</v>
      </c>
    </row>
    <row r="13" spans="1:18" ht="13.5">
      <c r="A13" t="s">
        <v>24</v>
      </c>
      <c r="B13" t="s">
        <v>95</v>
      </c>
      <c r="C13" t="s">
        <v>96</v>
      </c>
      <c r="D13" t="s">
        <v>97</v>
      </c>
      <c r="E13" t="s">
        <v>93</v>
      </c>
      <c r="F13" t="s">
        <v>98</v>
      </c>
      <c r="G13" t="s">
        <v>91</v>
      </c>
      <c r="H13" t="s">
        <v>91</v>
      </c>
      <c r="I13" t="s">
        <v>98</v>
      </c>
      <c r="J13" t="s">
        <v>99</v>
      </c>
      <c r="K13" t="s">
        <v>100</v>
      </c>
      <c r="L13" t="s">
        <v>93</v>
      </c>
      <c r="M13" t="s">
        <v>101</v>
      </c>
      <c r="N13" t="s">
        <v>101</v>
      </c>
      <c r="O13" t="s">
        <v>102</v>
      </c>
      <c r="Q13">
        <v>610</v>
      </c>
      <c r="R13">
        <f>12*1005+Q13</f>
        <v>12670</v>
      </c>
    </row>
    <row r="14" spans="1:18" ht="13.5">
      <c r="A14" t="s">
        <v>36</v>
      </c>
      <c r="B14" t="s">
        <v>103</v>
      </c>
      <c r="C14" t="s">
        <v>104</v>
      </c>
      <c r="D14" t="s">
        <v>84</v>
      </c>
      <c r="E14" t="s">
        <v>105</v>
      </c>
      <c r="F14" t="s">
        <v>100</v>
      </c>
      <c r="G14" t="s">
        <v>106</v>
      </c>
      <c r="H14" t="s">
        <v>106</v>
      </c>
      <c r="I14" t="s">
        <v>107</v>
      </c>
      <c r="J14" t="s">
        <v>106</v>
      </c>
      <c r="K14" t="s">
        <v>91</v>
      </c>
      <c r="L14" t="s">
        <v>102</v>
      </c>
      <c r="M14" t="s">
        <v>107</v>
      </c>
      <c r="N14" t="s">
        <v>93</v>
      </c>
      <c r="O14" t="s">
        <v>108</v>
      </c>
      <c r="Q14">
        <v>590</v>
      </c>
      <c r="R14">
        <f>12*1005+Q14</f>
        <v>12650</v>
      </c>
    </row>
    <row r="15" spans="1:18" ht="13.5">
      <c r="A15" t="s">
        <v>45</v>
      </c>
      <c r="B15" t="s">
        <v>109</v>
      </c>
      <c r="C15" t="s">
        <v>110</v>
      </c>
      <c r="D15" t="s">
        <v>111</v>
      </c>
      <c r="E15" t="s">
        <v>97</v>
      </c>
      <c r="F15" t="s">
        <v>112</v>
      </c>
      <c r="G15" t="s">
        <v>107</v>
      </c>
      <c r="H15" t="s">
        <v>106</v>
      </c>
      <c r="I15" t="s">
        <v>113</v>
      </c>
      <c r="J15" t="s">
        <v>114</v>
      </c>
      <c r="K15" t="s">
        <v>8</v>
      </c>
      <c r="L15" t="s">
        <v>115</v>
      </c>
      <c r="M15" t="s">
        <v>116</v>
      </c>
      <c r="N15" t="s">
        <v>117</v>
      </c>
      <c r="O15" t="s">
        <v>115</v>
      </c>
      <c r="Q15">
        <v>225</v>
      </c>
      <c r="R15">
        <f>12*1005+Q15</f>
        <v>12285</v>
      </c>
    </row>
    <row r="16" spans="1:18" ht="13.5">
      <c r="A16" t="s">
        <v>118</v>
      </c>
      <c r="B16" t="s">
        <v>119</v>
      </c>
      <c r="C16" t="s">
        <v>120</v>
      </c>
      <c r="D16" t="s">
        <v>121</v>
      </c>
      <c r="E16" t="s">
        <v>121</v>
      </c>
      <c r="F16" t="s">
        <v>83</v>
      </c>
      <c r="G16" t="s">
        <v>91</v>
      </c>
      <c r="H16" t="s">
        <v>102</v>
      </c>
      <c r="I16" t="s">
        <v>99</v>
      </c>
      <c r="J16" t="s">
        <v>122</v>
      </c>
      <c r="K16" t="s">
        <v>123</v>
      </c>
      <c r="L16" t="s">
        <v>124</v>
      </c>
      <c r="M16" t="s">
        <v>18</v>
      </c>
      <c r="N16" t="s">
        <v>125</v>
      </c>
      <c r="Q16">
        <v>810</v>
      </c>
      <c r="R16">
        <f>11*1005+Q16</f>
        <v>11865</v>
      </c>
    </row>
    <row r="17" spans="1:18" ht="13.5">
      <c r="A17" t="s">
        <v>126</v>
      </c>
      <c r="B17" t="s">
        <v>127</v>
      </c>
      <c r="C17" t="s">
        <v>128</v>
      </c>
      <c r="D17" t="s">
        <v>129</v>
      </c>
      <c r="E17" t="s">
        <v>5</v>
      </c>
      <c r="F17" t="s">
        <v>22</v>
      </c>
      <c r="G17" t="s">
        <v>130</v>
      </c>
      <c r="H17" t="s">
        <v>7</v>
      </c>
      <c r="I17" t="s">
        <v>4</v>
      </c>
      <c r="J17" t="s">
        <v>117</v>
      </c>
      <c r="K17" t="s">
        <v>131</v>
      </c>
      <c r="L17" t="s">
        <v>131</v>
      </c>
      <c r="M17" t="s">
        <v>132</v>
      </c>
      <c r="N17" t="s">
        <v>114</v>
      </c>
      <c r="Q17">
        <v>625</v>
      </c>
      <c r="R17">
        <f>11*1005+Q17</f>
        <v>11680</v>
      </c>
    </row>
    <row r="18" spans="1:18" ht="13.5">
      <c r="A18" t="s">
        <v>133</v>
      </c>
      <c r="B18" t="s">
        <v>134</v>
      </c>
      <c r="C18" t="s">
        <v>135</v>
      </c>
      <c r="D18" t="s">
        <v>136</v>
      </c>
      <c r="E18" t="s">
        <v>137</v>
      </c>
      <c r="F18" t="s">
        <v>33</v>
      </c>
      <c r="G18" t="s">
        <v>31</v>
      </c>
      <c r="H18" t="s">
        <v>138</v>
      </c>
      <c r="I18" t="s">
        <v>139</v>
      </c>
      <c r="J18" t="s">
        <v>32</v>
      </c>
      <c r="K18" t="s">
        <v>140</v>
      </c>
      <c r="L18" t="s">
        <v>141</v>
      </c>
      <c r="Q18">
        <v>575</v>
      </c>
      <c r="R18">
        <f>9*1005+Q18</f>
        <v>9620</v>
      </c>
    </row>
    <row r="19" spans="1:18" ht="13.5">
      <c r="A19" t="s">
        <v>142</v>
      </c>
      <c r="B19" t="s">
        <v>143</v>
      </c>
      <c r="C19" t="s">
        <v>144</v>
      </c>
      <c r="D19" t="s">
        <v>32</v>
      </c>
      <c r="E19" t="s">
        <v>145</v>
      </c>
      <c r="F19" t="s">
        <v>50</v>
      </c>
      <c r="G19" t="s">
        <v>146</v>
      </c>
      <c r="H19" t="s">
        <v>147</v>
      </c>
      <c r="I19" t="s">
        <v>148</v>
      </c>
      <c r="J19" t="s">
        <v>149</v>
      </c>
      <c r="K19" t="s">
        <v>150</v>
      </c>
      <c r="Q19">
        <v>600</v>
      </c>
      <c r="R19">
        <f>8*1005+Q19</f>
        <v>8640</v>
      </c>
    </row>
    <row r="21" spans="1:3" ht="15">
      <c r="A21" s="2" t="s">
        <v>154</v>
      </c>
      <c r="B21" s="3"/>
      <c r="C21" s="3"/>
    </row>
    <row r="22" spans="1:21" ht="13.5">
      <c r="A22" s="1" t="s">
        <v>56</v>
      </c>
      <c r="B22" s="1" t="s">
        <v>57</v>
      </c>
      <c r="C22" s="1" t="s">
        <v>58</v>
      </c>
      <c r="D22" s="1" t="s">
        <v>59</v>
      </c>
      <c r="E22" s="1" t="s">
        <v>60</v>
      </c>
      <c r="F22" s="1" t="s">
        <v>61</v>
      </c>
      <c r="G22" s="1" t="s">
        <v>62</v>
      </c>
      <c r="H22" s="1" t="s">
        <v>63</v>
      </c>
      <c r="I22" s="1" t="s">
        <v>64</v>
      </c>
      <c r="J22" s="1" t="s">
        <v>65</v>
      </c>
      <c r="K22" s="1" t="s">
        <v>66</v>
      </c>
      <c r="L22" s="1" t="s">
        <v>67</v>
      </c>
      <c r="M22" s="1" t="s">
        <v>68</v>
      </c>
      <c r="N22" s="1" t="s">
        <v>69</v>
      </c>
      <c r="O22" s="1" t="s">
        <v>152</v>
      </c>
      <c r="P22" s="1" t="s">
        <v>153</v>
      </c>
      <c r="Q22" s="1" t="s">
        <v>197</v>
      </c>
      <c r="R22" s="1" t="s">
        <v>198</v>
      </c>
      <c r="S22" s="1" t="s">
        <v>199</v>
      </c>
      <c r="T22" s="1" t="s">
        <v>306</v>
      </c>
      <c r="U22" s="1" t="s">
        <v>373</v>
      </c>
    </row>
    <row r="23" spans="1:21" ht="13.5">
      <c r="A23" t="s">
        <v>0</v>
      </c>
      <c r="B23" t="s">
        <v>155</v>
      </c>
      <c r="C23" t="s">
        <v>156</v>
      </c>
      <c r="D23" t="s">
        <v>157</v>
      </c>
      <c r="E23" t="s">
        <v>158</v>
      </c>
      <c r="F23" t="s">
        <v>159</v>
      </c>
      <c r="G23" t="s">
        <v>146</v>
      </c>
      <c r="H23" t="s">
        <v>160</v>
      </c>
      <c r="I23" t="s">
        <v>161</v>
      </c>
      <c r="J23" t="s">
        <v>162</v>
      </c>
      <c r="K23" t="s">
        <v>163</v>
      </c>
      <c r="L23" t="s">
        <v>164</v>
      </c>
      <c r="M23" t="s">
        <v>165</v>
      </c>
      <c r="N23" t="s">
        <v>165</v>
      </c>
      <c r="O23" t="s">
        <v>165</v>
      </c>
      <c r="P23" t="s">
        <v>166</v>
      </c>
      <c r="Q23" t="s">
        <v>167</v>
      </c>
      <c r="R23" t="s">
        <v>166</v>
      </c>
      <c r="S23" t="s">
        <v>168</v>
      </c>
      <c r="T23">
        <v>890</v>
      </c>
      <c r="U23">
        <f>16*1005+T23</f>
        <v>16970</v>
      </c>
    </row>
    <row r="25" spans="1:3" ht="15">
      <c r="A25" s="2" t="s">
        <v>169</v>
      </c>
      <c r="B25" s="3"/>
      <c r="C25" s="3"/>
    </row>
    <row r="26" spans="1:29" ht="13.5">
      <c r="A26" s="1" t="s">
        <v>56</v>
      </c>
      <c r="B26" s="1" t="s">
        <v>57</v>
      </c>
      <c r="C26" s="1" t="s">
        <v>58</v>
      </c>
      <c r="D26" s="1" t="s">
        <v>59</v>
      </c>
      <c r="E26" s="1" t="s">
        <v>60</v>
      </c>
      <c r="F26" s="1" t="s">
        <v>61</v>
      </c>
      <c r="G26" s="1" t="s">
        <v>62</v>
      </c>
      <c r="H26" s="1" t="s">
        <v>63</v>
      </c>
      <c r="I26" s="1" t="s">
        <v>64</v>
      </c>
      <c r="J26" s="1" t="s">
        <v>65</v>
      </c>
      <c r="K26" s="1" t="s">
        <v>66</v>
      </c>
      <c r="L26" s="1" t="s">
        <v>67</v>
      </c>
      <c r="M26" s="1" t="s">
        <v>68</v>
      </c>
      <c r="N26" s="1" t="s">
        <v>69</v>
      </c>
      <c r="O26" s="1" t="s">
        <v>152</v>
      </c>
      <c r="P26" s="1" t="s">
        <v>153</v>
      </c>
      <c r="Q26" s="1" t="s">
        <v>197</v>
      </c>
      <c r="R26" s="1" t="s">
        <v>198</v>
      </c>
      <c r="S26" s="1" t="s">
        <v>199</v>
      </c>
      <c r="T26" s="1" t="s">
        <v>200</v>
      </c>
      <c r="U26" s="1" t="s">
        <v>201</v>
      </c>
      <c r="V26" s="1" t="s">
        <v>202</v>
      </c>
      <c r="W26" s="1" t="s">
        <v>203</v>
      </c>
      <c r="X26" s="1" t="s">
        <v>204</v>
      </c>
      <c r="Y26" s="1" t="s">
        <v>205</v>
      </c>
      <c r="Z26" s="1" t="s">
        <v>206</v>
      </c>
      <c r="AA26" s="1" t="s">
        <v>207</v>
      </c>
      <c r="AB26" s="1" t="s">
        <v>306</v>
      </c>
      <c r="AC26" s="1" t="s">
        <v>373</v>
      </c>
    </row>
    <row r="27" spans="1:29" ht="13.5">
      <c r="A27" t="s">
        <v>0</v>
      </c>
      <c r="B27" t="s">
        <v>170</v>
      </c>
      <c r="C27" t="s">
        <v>171</v>
      </c>
      <c r="D27" t="s">
        <v>108</v>
      </c>
      <c r="E27" t="s">
        <v>78</v>
      </c>
      <c r="F27" t="s">
        <v>111</v>
      </c>
      <c r="G27" t="s">
        <v>90</v>
      </c>
      <c r="H27" t="s">
        <v>83</v>
      </c>
      <c r="I27" t="s">
        <v>90</v>
      </c>
      <c r="J27" t="s">
        <v>97</v>
      </c>
      <c r="K27" t="s">
        <v>112</v>
      </c>
      <c r="L27" t="s">
        <v>97</v>
      </c>
      <c r="M27" t="s">
        <v>97</v>
      </c>
      <c r="N27" t="s">
        <v>91</v>
      </c>
      <c r="O27" t="s">
        <v>172</v>
      </c>
      <c r="P27" t="s">
        <v>94</v>
      </c>
      <c r="Q27" t="s">
        <v>8</v>
      </c>
      <c r="R27" t="s">
        <v>13</v>
      </c>
      <c r="S27" t="s">
        <v>131</v>
      </c>
      <c r="T27" t="s">
        <v>132</v>
      </c>
      <c r="U27" t="s">
        <v>123</v>
      </c>
      <c r="V27" t="s">
        <v>116</v>
      </c>
      <c r="W27" t="s">
        <v>173</v>
      </c>
      <c r="X27" t="s">
        <v>7</v>
      </c>
      <c r="Y27" t="s">
        <v>174</v>
      </c>
      <c r="Z27" t="s">
        <v>175</v>
      </c>
      <c r="AA27" t="s">
        <v>176</v>
      </c>
      <c r="AB27">
        <v>580</v>
      </c>
      <c r="AC27">
        <f>24*1005+AB27</f>
        <v>24700</v>
      </c>
    </row>
    <row r="28" spans="1:29" ht="13.5">
      <c r="A28" t="s">
        <v>10</v>
      </c>
      <c r="B28" t="s">
        <v>177</v>
      </c>
      <c r="C28" t="s">
        <v>178</v>
      </c>
      <c r="D28" t="s">
        <v>179</v>
      </c>
      <c r="E28" t="s">
        <v>3</v>
      </c>
      <c r="F28" t="s">
        <v>180</v>
      </c>
      <c r="G28" t="s">
        <v>179</v>
      </c>
      <c r="H28" t="s">
        <v>181</v>
      </c>
      <c r="I28" t="s">
        <v>182</v>
      </c>
      <c r="J28" t="s">
        <v>183</v>
      </c>
      <c r="K28" t="s">
        <v>184</v>
      </c>
      <c r="L28" t="s">
        <v>185</v>
      </c>
      <c r="M28" t="s">
        <v>186</v>
      </c>
      <c r="N28" t="s">
        <v>184</v>
      </c>
      <c r="O28" t="s">
        <v>48</v>
      </c>
      <c r="P28" t="s">
        <v>187</v>
      </c>
      <c r="Q28" t="s">
        <v>188</v>
      </c>
      <c r="R28" t="s">
        <v>189</v>
      </c>
      <c r="S28" t="s">
        <v>35</v>
      </c>
      <c r="T28" t="s">
        <v>136</v>
      </c>
      <c r="U28" t="s">
        <v>31</v>
      </c>
      <c r="V28" t="s">
        <v>20</v>
      </c>
      <c r="W28" t="s">
        <v>124</v>
      </c>
      <c r="X28" t="s">
        <v>13</v>
      </c>
      <c r="AB28">
        <v>0</v>
      </c>
      <c r="AC28">
        <f>21*1005+AB28</f>
        <v>21105</v>
      </c>
    </row>
    <row r="29" spans="1:29" ht="13.5">
      <c r="A29" t="s">
        <v>24</v>
      </c>
      <c r="B29" t="s">
        <v>190</v>
      </c>
      <c r="C29" t="s">
        <v>191</v>
      </c>
      <c r="D29" t="s">
        <v>14</v>
      </c>
      <c r="E29" t="s">
        <v>22</v>
      </c>
      <c r="F29" t="s">
        <v>175</v>
      </c>
      <c r="G29" t="s">
        <v>176</v>
      </c>
      <c r="H29" t="s">
        <v>125</v>
      </c>
      <c r="I29" t="s">
        <v>187</v>
      </c>
      <c r="J29" t="s">
        <v>21</v>
      </c>
      <c r="K29" t="s">
        <v>20</v>
      </c>
      <c r="L29" t="s">
        <v>183</v>
      </c>
      <c r="M29" t="s">
        <v>34</v>
      </c>
      <c r="N29" t="s">
        <v>192</v>
      </c>
      <c r="O29" t="s">
        <v>15</v>
      </c>
      <c r="P29" t="s">
        <v>193</v>
      </c>
      <c r="Q29" t="s">
        <v>18</v>
      </c>
      <c r="R29" t="s">
        <v>53</v>
      </c>
      <c r="S29" t="s">
        <v>194</v>
      </c>
      <c r="T29" t="s">
        <v>195</v>
      </c>
      <c r="U29" t="s">
        <v>54</v>
      </c>
      <c r="V29" t="s">
        <v>196</v>
      </c>
      <c r="AB29">
        <v>300</v>
      </c>
      <c r="AC29">
        <f>19*1005+AB29</f>
        <v>19395</v>
      </c>
    </row>
    <row r="31" spans="1:3" ht="15">
      <c r="A31" s="2" t="s">
        <v>208</v>
      </c>
      <c r="B31" s="3"/>
      <c r="C31" s="3"/>
    </row>
    <row r="32" spans="1:34" ht="13.5">
      <c r="A32" s="1" t="s">
        <v>56</v>
      </c>
      <c r="B32" s="1" t="s">
        <v>57</v>
      </c>
      <c r="C32" s="1" t="s">
        <v>58</v>
      </c>
      <c r="D32" s="1" t="s">
        <v>59</v>
      </c>
      <c r="E32" s="1" t="s">
        <v>60</v>
      </c>
      <c r="F32" s="1" t="s">
        <v>61</v>
      </c>
      <c r="G32" s="1" t="s">
        <v>62</v>
      </c>
      <c r="H32" s="1" t="s">
        <v>63</v>
      </c>
      <c r="I32" s="1" t="s">
        <v>64</v>
      </c>
      <c r="J32" s="1" t="s">
        <v>65</v>
      </c>
      <c r="K32" s="1" t="s">
        <v>66</v>
      </c>
      <c r="L32" s="1" t="s">
        <v>67</v>
      </c>
      <c r="M32" s="1" t="s">
        <v>68</v>
      </c>
      <c r="N32" s="1" t="s">
        <v>69</v>
      </c>
      <c r="O32" s="1" t="s">
        <v>152</v>
      </c>
      <c r="P32" s="1" t="s">
        <v>153</v>
      </c>
      <c r="Q32" s="1" t="s">
        <v>197</v>
      </c>
      <c r="R32" s="1" t="s">
        <v>198</v>
      </c>
      <c r="S32" s="1" t="s">
        <v>199</v>
      </c>
      <c r="T32" s="1" t="s">
        <v>200</v>
      </c>
      <c r="U32" s="1" t="s">
        <v>201</v>
      </c>
      <c r="V32" s="1" t="s">
        <v>202</v>
      </c>
      <c r="W32" s="1" t="s">
        <v>203</v>
      </c>
      <c r="X32" s="1" t="s">
        <v>204</v>
      </c>
      <c r="Y32" s="1" t="s">
        <v>205</v>
      </c>
      <c r="Z32" s="1" t="s">
        <v>206</v>
      </c>
      <c r="AA32" s="1" t="s">
        <v>207</v>
      </c>
      <c r="AB32" s="1" t="s">
        <v>298</v>
      </c>
      <c r="AC32" s="1" t="s">
        <v>299</v>
      </c>
      <c r="AD32" s="1" t="s">
        <v>300</v>
      </c>
      <c r="AE32" s="1" t="s">
        <v>301</v>
      </c>
      <c r="AF32" s="1" t="s">
        <v>302</v>
      </c>
      <c r="AG32" s="1" t="s">
        <v>306</v>
      </c>
      <c r="AH32" s="1" t="s">
        <v>373</v>
      </c>
    </row>
    <row r="33" spans="1:34" ht="13.5">
      <c r="A33" t="s">
        <v>209</v>
      </c>
      <c r="B33" t="s">
        <v>0</v>
      </c>
      <c r="C33" t="s">
        <v>210</v>
      </c>
      <c r="D33" t="s">
        <v>176</v>
      </c>
      <c r="E33" t="s">
        <v>125</v>
      </c>
      <c r="F33" t="s">
        <v>211</v>
      </c>
      <c r="G33" t="s">
        <v>211</v>
      </c>
      <c r="H33" t="s">
        <v>29</v>
      </c>
      <c r="I33" t="s">
        <v>212</v>
      </c>
      <c r="J33" t="s">
        <v>138</v>
      </c>
      <c r="K33" t="s">
        <v>212</v>
      </c>
      <c r="L33" t="s">
        <v>48</v>
      </c>
      <c r="M33" t="s">
        <v>39</v>
      </c>
      <c r="N33" t="s">
        <v>19</v>
      </c>
      <c r="O33" t="s">
        <v>31</v>
      </c>
      <c r="P33" t="s">
        <v>44</v>
      </c>
      <c r="Q33" t="s">
        <v>213</v>
      </c>
      <c r="R33" t="s">
        <v>41</v>
      </c>
      <c r="S33" t="s">
        <v>35</v>
      </c>
      <c r="T33" t="s">
        <v>214</v>
      </c>
      <c r="U33" t="s">
        <v>30</v>
      </c>
      <c r="V33" t="s">
        <v>42</v>
      </c>
      <c r="W33" t="s">
        <v>138</v>
      </c>
      <c r="X33" t="s">
        <v>43</v>
      </c>
      <c r="Y33" t="s">
        <v>32</v>
      </c>
      <c r="Z33" t="s">
        <v>43</v>
      </c>
      <c r="AA33" t="s">
        <v>215</v>
      </c>
      <c r="AB33" t="s">
        <v>194</v>
      </c>
      <c r="AC33" t="s">
        <v>141</v>
      </c>
      <c r="AD33" t="s">
        <v>44</v>
      </c>
      <c r="AE33" t="s">
        <v>216</v>
      </c>
      <c r="AF33" t="s">
        <v>216</v>
      </c>
      <c r="AG33">
        <v>10</v>
      </c>
      <c r="AH33">
        <f>29*1005+AG33</f>
        <v>29155</v>
      </c>
    </row>
    <row r="34" spans="1:34" ht="13.5">
      <c r="A34" t="s">
        <v>217</v>
      </c>
      <c r="B34" t="s">
        <v>10</v>
      </c>
      <c r="C34" t="s">
        <v>218</v>
      </c>
      <c r="D34" t="s">
        <v>130</v>
      </c>
      <c r="E34" t="s">
        <v>174</v>
      </c>
      <c r="F34" t="s">
        <v>175</v>
      </c>
      <c r="G34" t="s">
        <v>219</v>
      </c>
      <c r="H34" t="s">
        <v>184</v>
      </c>
      <c r="I34" t="s">
        <v>186</v>
      </c>
      <c r="J34" t="s">
        <v>186</v>
      </c>
      <c r="K34" t="s">
        <v>220</v>
      </c>
      <c r="L34" t="s">
        <v>192</v>
      </c>
      <c r="M34" t="s">
        <v>221</v>
      </c>
      <c r="N34" t="s">
        <v>137</v>
      </c>
      <c r="O34" t="s">
        <v>222</v>
      </c>
      <c r="P34" t="s">
        <v>40</v>
      </c>
      <c r="Q34" t="s">
        <v>31</v>
      </c>
      <c r="R34" t="s">
        <v>40</v>
      </c>
      <c r="S34" t="s">
        <v>16</v>
      </c>
      <c r="T34" t="s">
        <v>223</v>
      </c>
      <c r="U34" t="s">
        <v>39</v>
      </c>
      <c r="V34" t="s">
        <v>35</v>
      </c>
      <c r="W34" t="s">
        <v>32</v>
      </c>
      <c r="X34" t="s">
        <v>224</v>
      </c>
      <c r="Y34" t="s">
        <v>225</v>
      </c>
      <c r="Z34" t="s">
        <v>222</v>
      </c>
      <c r="AA34" t="s">
        <v>226</v>
      </c>
      <c r="AB34" t="s">
        <v>141</v>
      </c>
      <c r="AC34" t="s">
        <v>227</v>
      </c>
      <c r="AD34" t="s">
        <v>214</v>
      </c>
      <c r="AG34">
        <v>850</v>
      </c>
      <c r="AH34">
        <f>27*1005+AG34</f>
        <v>27985</v>
      </c>
    </row>
    <row r="35" spans="1:34" ht="13.5">
      <c r="A35" t="s">
        <v>228</v>
      </c>
      <c r="B35" t="s">
        <v>24</v>
      </c>
      <c r="C35" t="s">
        <v>229</v>
      </c>
      <c r="D35" t="s">
        <v>213</v>
      </c>
      <c r="E35" t="s">
        <v>43</v>
      </c>
      <c r="F35" t="s">
        <v>230</v>
      </c>
      <c r="G35" t="s">
        <v>141</v>
      </c>
      <c r="H35" t="s">
        <v>231</v>
      </c>
      <c r="I35" t="s">
        <v>232</v>
      </c>
      <c r="J35" t="s">
        <v>233</v>
      </c>
      <c r="K35" t="s">
        <v>234</v>
      </c>
      <c r="L35" t="s">
        <v>222</v>
      </c>
      <c r="M35" t="s">
        <v>235</v>
      </c>
      <c r="N35" t="s">
        <v>236</v>
      </c>
      <c r="O35" t="s">
        <v>237</v>
      </c>
      <c r="P35" t="s">
        <v>238</v>
      </c>
      <c r="Q35" t="s">
        <v>239</v>
      </c>
      <c r="R35" t="s">
        <v>240</v>
      </c>
      <c r="S35" t="s">
        <v>167</v>
      </c>
      <c r="AG35">
        <v>0</v>
      </c>
      <c r="AH35">
        <f>16*1005+AG35</f>
        <v>16080</v>
      </c>
    </row>
    <row r="37" spans="1:3" ht="15">
      <c r="A37" s="2" t="s">
        <v>297</v>
      </c>
      <c r="B37" s="3"/>
      <c r="C37" s="3"/>
    </row>
    <row r="38" spans="1:37" ht="13.5">
      <c r="A38" s="1" t="s">
        <v>56</v>
      </c>
      <c r="B38" s="1" t="s">
        <v>57</v>
      </c>
      <c r="C38" s="1" t="s">
        <v>58</v>
      </c>
      <c r="D38" s="1" t="s">
        <v>59</v>
      </c>
      <c r="E38" s="1" t="s">
        <v>60</v>
      </c>
      <c r="F38" s="1" t="s">
        <v>61</v>
      </c>
      <c r="G38" s="1" t="s">
        <v>62</v>
      </c>
      <c r="H38" s="1" t="s">
        <v>63</v>
      </c>
      <c r="I38" s="1" t="s">
        <v>64</v>
      </c>
      <c r="J38" s="1" t="s">
        <v>65</v>
      </c>
      <c r="K38" s="1" t="s">
        <v>66</v>
      </c>
      <c r="L38" s="1" t="s">
        <v>67</v>
      </c>
      <c r="M38" s="1" t="s">
        <v>68</v>
      </c>
      <c r="N38" s="1" t="s">
        <v>69</v>
      </c>
      <c r="O38" s="1" t="s">
        <v>152</v>
      </c>
      <c r="P38" s="1" t="s">
        <v>153</v>
      </c>
      <c r="Q38" s="1" t="s">
        <v>197</v>
      </c>
      <c r="R38" s="1" t="s">
        <v>198</v>
      </c>
      <c r="S38" s="1" t="s">
        <v>199</v>
      </c>
      <c r="T38" s="1" t="s">
        <v>200</v>
      </c>
      <c r="U38" s="1" t="s">
        <v>201</v>
      </c>
      <c r="V38" s="1" t="s">
        <v>202</v>
      </c>
      <c r="W38" s="1" t="s">
        <v>203</v>
      </c>
      <c r="X38" s="1" t="s">
        <v>204</v>
      </c>
      <c r="Y38" s="1" t="s">
        <v>205</v>
      </c>
      <c r="Z38" s="1" t="s">
        <v>206</v>
      </c>
      <c r="AA38" s="1" t="s">
        <v>207</v>
      </c>
      <c r="AB38" s="1" t="s">
        <v>298</v>
      </c>
      <c r="AC38" s="1" t="s">
        <v>299</v>
      </c>
      <c r="AD38" s="1" t="s">
        <v>300</v>
      </c>
      <c r="AE38" s="1" t="s">
        <v>301</v>
      </c>
      <c r="AF38" s="1" t="s">
        <v>302</v>
      </c>
      <c r="AG38" s="1" t="s">
        <v>303</v>
      </c>
      <c r="AH38" s="1" t="s">
        <v>304</v>
      </c>
      <c r="AI38" s="1" t="s">
        <v>305</v>
      </c>
      <c r="AJ38" s="1" t="s">
        <v>306</v>
      </c>
      <c r="AK38" s="1" t="s">
        <v>373</v>
      </c>
    </row>
    <row r="39" spans="1:37" ht="13.5">
      <c r="A39" t="s">
        <v>241</v>
      </c>
      <c r="B39" t="s">
        <v>0</v>
      </c>
      <c r="C39" t="s">
        <v>242</v>
      </c>
      <c r="D39" t="s">
        <v>243</v>
      </c>
      <c r="E39" t="s">
        <v>244</v>
      </c>
      <c r="F39" t="s">
        <v>27</v>
      </c>
      <c r="G39" t="s">
        <v>245</v>
      </c>
      <c r="H39" t="s">
        <v>246</v>
      </c>
      <c r="I39" t="s">
        <v>185</v>
      </c>
      <c r="J39" t="s">
        <v>243</v>
      </c>
      <c r="K39" t="s">
        <v>246</v>
      </c>
      <c r="L39" t="s">
        <v>219</v>
      </c>
      <c r="M39" t="s">
        <v>173</v>
      </c>
      <c r="N39" t="s">
        <v>22</v>
      </c>
      <c r="O39" t="s">
        <v>122</v>
      </c>
      <c r="P39" t="s">
        <v>181</v>
      </c>
      <c r="Q39" t="s">
        <v>181</v>
      </c>
      <c r="R39" t="s">
        <v>193</v>
      </c>
      <c r="S39" t="s">
        <v>247</v>
      </c>
      <c r="T39" t="s">
        <v>248</v>
      </c>
      <c r="U39" t="s">
        <v>175</v>
      </c>
      <c r="V39" t="s">
        <v>249</v>
      </c>
      <c r="W39" t="s">
        <v>247</v>
      </c>
      <c r="X39" t="s">
        <v>130</v>
      </c>
      <c r="Y39" t="s">
        <v>179</v>
      </c>
      <c r="Z39" t="s">
        <v>250</v>
      </c>
      <c r="AA39" t="s">
        <v>27</v>
      </c>
      <c r="AB39" t="s">
        <v>181</v>
      </c>
      <c r="AC39" t="s">
        <v>219</v>
      </c>
      <c r="AD39" t="s">
        <v>42</v>
      </c>
      <c r="AE39" t="s">
        <v>41</v>
      </c>
      <c r="AF39" t="s">
        <v>211</v>
      </c>
      <c r="AG39" t="s">
        <v>211</v>
      </c>
      <c r="AH39" t="s">
        <v>124</v>
      </c>
      <c r="AI39" t="s">
        <v>116</v>
      </c>
      <c r="AJ39">
        <v>60</v>
      </c>
      <c r="AK39">
        <f>32*1005+AJ39</f>
        <v>32220</v>
      </c>
    </row>
    <row r="40" spans="1:37" ht="13.5">
      <c r="A40" t="s">
        <v>251</v>
      </c>
      <c r="B40" t="s">
        <v>10</v>
      </c>
      <c r="C40" t="s">
        <v>252</v>
      </c>
      <c r="D40" t="s">
        <v>246</v>
      </c>
      <c r="E40" t="s">
        <v>246</v>
      </c>
      <c r="F40" t="s">
        <v>184</v>
      </c>
      <c r="G40" t="s">
        <v>184</v>
      </c>
      <c r="H40" t="s">
        <v>28</v>
      </c>
      <c r="I40" t="s">
        <v>244</v>
      </c>
      <c r="J40" t="s">
        <v>219</v>
      </c>
      <c r="K40" t="s">
        <v>27</v>
      </c>
      <c r="L40" t="s">
        <v>176</v>
      </c>
      <c r="M40" t="s">
        <v>174</v>
      </c>
      <c r="N40" t="s">
        <v>175</v>
      </c>
      <c r="O40" t="s">
        <v>176</v>
      </c>
      <c r="P40" t="s">
        <v>175</v>
      </c>
      <c r="Q40" t="s">
        <v>247</v>
      </c>
      <c r="R40" t="s">
        <v>14</v>
      </c>
      <c r="S40" t="s">
        <v>219</v>
      </c>
      <c r="T40" t="s">
        <v>249</v>
      </c>
      <c r="U40" t="s">
        <v>27</v>
      </c>
      <c r="V40" t="s">
        <v>176</v>
      </c>
      <c r="W40" t="s">
        <v>245</v>
      </c>
      <c r="X40" t="s">
        <v>253</v>
      </c>
      <c r="Y40" t="s">
        <v>176</v>
      </c>
      <c r="Z40" t="s">
        <v>243</v>
      </c>
      <c r="AA40" t="s">
        <v>254</v>
      </c>
      <c r="AB40" t="s">
        <v>185</v>
      </c>
      <c r="AC40" t="s">
        <v>48</v>
      </c>
      <c r="AD40" t="s">
        <v>196</v>
      </c>
      <c r="AE40" t="s">
        <v>180</v>
      </c>
      <c r="AF40" t="s">
        <v>43</v>
      </c>
      <c r="AG40" t="s">
        <v>145</v>
      </c>
      <c r="AH40" t="s">
        <v>255</v>
      </c>
      <c r="AJ40">
        <v>90</v>
      </c>
      <c r="AK40">
        <f>31*1005+AJ40</f>
        <v>31245</v>
      </c>
    </row>
    <row r="41" spans="1:37" ht="13.5">
      <c r="A41" t="s">
        <v>256</v>
      </c>
      <c r="B41" t="s">
        <v>24</v>
      </c>
      <c r="C41" t="s">
        <v>257</v>
      </c>
      <c r="D41" t="s">
        <v>182</v>
      </c>
      <c r="E41" t="s">
        <v>249</v>
      </c>
      <c r="F41" t="s">
        <v>174</v>
      </c>
      <c r="G41" t="s">
        <v>174</v>
      </c>
      <c r="H41" t="s">
        <v>175</v>
      </c>
      <c r="I41" t="s">
        <v>176</v>
      </c>
      <c r="J41" t="s">
        <v>245</v>
      </c>
      <c r="K41" t="s">
        <v>245</v>
      </c>
      <c r="L41" t="s">
        <v>181</v>
      </c>
      <c r="M41" t="s">
        <v>181</v>
      </c>
      <c r="N41" t="s">
        <v>258</v>
      </c>
      <c r="O41" t="s">
        <v>39</v>
      </c>
      <c r="P41" t="s">
        <v>27</v>
      </c>
      <c r="Q41" t="s">
        <v>219</v>
      </c>
      <c r="R41" t="s">
        <v>176</v>
      </c>
      <c r="S41" t="s">
        <v>40</v>
      </c>
      <c r="T41" t="s">
        <v>245</v>
      </c>
      <c r="U41" t="s">
        <v>245</v>
      </c>
      <c r="V41" t="s">
        <v>259</v>
      </c>
      <c r="W41" t="s">
        <v>188</v>
      </c>
      <c r="X41" t="s">
        <v>243</v>
      </c>
      <c r="Y41" t="s">
        <v>53</v>
      </c>
      <c r="Z41" t="s">
        <v>220</v>
      </c>
      <c r="AA41" t="s">
        <v>220</v>
      </c>
      <c r="AB41" t="s">
        <v>260</v>
      </c>
      <c r="AC41" t="s">
        <v>261</v>
      </c>
      <c r="AD41" t="s">
        <v>246</v>
      </c>
      <c r="AE41" t="s">
        <v>21</v>
      </c>
      <c r="AF41" t="s">
        <v>17</v>
      </c>
      <c r="AG41" t="s">
        <v>158</v>
      </c>
      <c r="AJ41">
        <v>440</v>
      </c>
      <c r="AK41">
        <f>30*1005+AJ41</f>
        <v>30590</v>
      </c>
    </row>
    <row r="42" spans="1:37" ht="13.5">
      <c r="A42" t="s">
        <v>262</v>
      </c>
      <c r="B42" t="s">
        <v>36</v>
      </c>
      <c r="C42" t="s">
        <v>263</v>
      </c>
      <c r="D42" t="s">
        <v>182</v>
      </c>
      <c r="E42" t="s">
        <v>173</v>
      </c>
      <c r="F42" t="s">
        <v>3</v>
      </c>
      <c r="G42" t="s">
        <v>3</v>
      </c>
      <c r="H42" t="s">
        <v>4</v>
      </c>
      <c r="I42" t="s">
        <v>250</v>
      </c>
      <c r="J42" t="s">
        <v>129</v>
      </c>
      <c r="K42" t="s">
        <v>264</v>
      </c>
      <c r="L42" t="s">
        <v>22</v>
      </c>
      <c r="M42" t="s">
        <v>14</v>
      </c>
      <c r="N42" t="s">
        <v>184</v>
      </c>
      <c r="O42" t="s">
        <v>265</v>
      </c>
      <c r="P42" t="s">
        <v>43</v>
      </c>
      <c r="Q42" t="s">
        <v>266</v>
      </c>
      <c r="R42" t="s">
        <v>211</v>
      </c>
      <c r="S42" t="s">
        <v>267</v>
      </c>
      <c r="T42" t="s">
        <v>268</v>
      </c>
      <c r="U42" t="s">
        <v>269</v>
      </c>
      <c r="V42" t="s">
        <v>270</v>
      </c>
      <c r="W42" t="s">
        <v>271</v>
      </c>
      <c r="X42" t="s">
        <v>272</v>
      </c>
      <c r="Y42" t="s">
        <v>259</v>
      </c>
      <c r="Z42" t="s">
        <v>273</v>
      </c>
      <c r="AA42" t="s">
        <v>274</v>
      </c>
      <c r="AB42" t="s">
        <v>235</v>
      </c>
      <c r="AC42" t="s">
        <v>275</v>
      </c>
      <c r="AD42" t="s">
        <v>276</v>
      </c>
      <c r="AE42" t="s">
        <v>150</v>
      </c>
      <c r="AJ42">
        <v>140</v>
      </c>
      <c r="AK42">
        <f>28*1005+AJ42</f>
        <v>28280</v>
      </c>
    </row>
    <row r="43" spans="1:37" ht="13.5">
      <c r="A43" t="s">
        <v>277</v>
      </c>
      <c r="B43" t="s">
        <v>45</v>
      </c>
      <c r="C43" t="s">
        <v>278</v>
      </c>
      <c r="D43" t="s">
        <v>279</v>
      </c>
      <c r="E43" t="s">
        <v>280</v>
      </c>
      <c r="F43" t="s">
        <v>281</v>
      </c>
      <c r="G43" t="s">
        <v>282</v>
      </c>
      <c r="H43" t="s">
        <v>283</v>
      </c>
      <c r="I43" t="s">
        <v>276</v>
      </c>
      <c r="J43" t="s">
        <v>284</v>
      </c>
      <c r="K43" t="s">
        <v>285</v>
      </c>
      <c r="L43" t="s">
        <v>286</v>
      </c>
      <c r="M43" t="s">
        <v>287</v>
      </c>
      <c r="N43" t="s">
        <v>288</v>
      </c>
      <c r="O43" t="s">
        <v>240</v>
      </c>
      <c r="P43" t="s">
        <v>289</v>
      </c>
      <c r="Q43" t="s">
        <v>290</v>
      </c>
      <c r="R43" t="s">
        <v>291</v>
      </c>
      <c r="S43" t="s">
        <v>292</v>
      </c>
      <c r="T43" t="s">
        <v>293</v>
      </c>
      <c r="U43" t="s">
        <v>294</v>
      </c>
      <c r="V43" t="s">
        <v>295</v>
      </c>
      <c r="W43" t="s">
        <v>296</v>
      </c>
      <c r="AJ43">
        <v>25</v>
      </c>
      <c r="AK43">
        <f>20*1005+AJ43</f>
        <v>20125</v>
      </c>
    </row>
    <row r="45" spans="1:3" ht="15">
      <c r="A45" s="2" t="s">
        <v>335</v>
      </c>
      <c r="B45" s="3"/>
      <c r="C45" s="3"/>
    </row>
    <row r="46" spans="1:59" ht="13.5">
      <c r="A46" s="1" t="s">
        <v>56</v>
      </c>
      <c r="B46" s="1" t="s">
        <v>57</v>
      </c>
      <c r="C46" s="1" t="s">
        <v>58</v>
      </c>
      <c r="D46" s="1" t="s">
        <v>59</v>
      </c>
      <c r="E46" s="1" t="s">
        <v>60</v>
      </c>
      <c r="F46" s="1" t="s">
        <v>61</v>
      </c>
      <c r="G46" s="1" t="s">
        <v>62</v>
      </c>
      <c r="H46" s="1" t="s">
        <v>63</v>
      </c>
      <c r="I46" s="1" t="s">
        <v>64</v>
      </c>
      <c r="J46" s="1" t="s">
        <v>65</v>
      </c>
      <c r="K46" s="1" t="s">
        <v>66</v>
      </c>
      <c r="L46" s="1" t="s">
        <v>67</v>
      </c>
      <c r="M46" s="1" t="s">
        <v>68</v>
      </c>
      <c r="N46" s="1" t="s">
        <v>69</v>
      </c>
      <c r="O46" s="1" t="s">
        <v>152</v>
      </c>
      <c r="P46" s="1" t="s">
        <v>153</v>
      </c>
      <c r="Q46" s="1" t="s">
        <v>197</v>
      </c>
      <c r="R46" s="1" t="s">
        <v>198</v>
      </c>
      <c r="S46" s="1" t="s">
        <v>199</v>
      </c>
      <c r="T46" s="1" t="s">
        <v>200</v>
      </c>
      <c r="U46" s="1" t="s">
        <v>201</v>
      </c>
      <c r="V46" s="1" t="s">
        <v>202</v>
      </c>
      <c r="W46" s="1" t="s">
        <v>203</v>
      </c>
      <c r="X46" s="1" t="s">
        <v>204</v>
      </c>
      <c r="Y46" s="1" t="s">
        <v>205</v>
      </c>
      <c r="Z46" s="1" t="s">
        <v>206</v>
      </c>
      <c r="AA46" s="1" t="s">
        <v>207</v>
      </c>
      <c r="AB46" s="1" t="s">
        <v>298</v>
      </c>
      <c r="AC46" s="1" t="s">
        <v>299</v>
      </c>
      <c r="AD46" s="1" t="s">
        <v>300</v>
      </c>
      <c r="AE46" s="1" t="s">
        <v>301</v>
      </c>
      <c r="AF46" s="1" t="s">
        <v>302</v>
      </c>
      <c r="AG46" s="1" t="s">
        <v>303</v>
      </c>
      <c r="AH46" s="1" t="s">
        <v>304</v>
      </c>
      <c r="AI46" s="1" t="s">
        <v>305</v>
      </c>
      <c r="AJ46" s="1" t="s">
        <v>351</v>
      </c>
      <c r="AK46" s="1" t="s">
        <v>352</v>
      </c>
      <c r="AL46" s="1" t="s">
        <v>353</v>
      </c>
      <c r="AM46" s="1" t="s">
        <v>354</v>
      </c>
      <c r="AN46" s="1" t="s">
        <v>355</v>
      </c>
      <c r="AO46" s="1" t="s">
        <v>356</v>
      </c>
      <c r="AP46" s="1" t="s">
        <v>357</v>
      </c>
      <c r="AQ46" s="1" t="s">
        <v>358</v>
      </c>
      <c r="AR46" s="1" t="s">
        <v>359</v>
      </c>
      <c r="AS46" s="1" t="s">
        <v>360</v>
      </c>
      <c r="AT46" s="1" t="s">
        <v>361</v>
      </c>
      <c r="AU46" s="1" t="s">
        <v>362</v>
      </c>
      <c r="AV46" s="1" t="s">
        <v>363</v>
      </c>
      <c r="AW46" s="1" t="s">
        <v>364</v>
      </c>
      <c r="AX46" s="1" t="s">
        <v>365</v>
      </c>
      <c r="AY46" s="1" t="s">
        <v>366</v>
      </c>
      <c r="AZ46" s="1" t="s">
        <v>367</v>
      </c>
      <c r="BA46" s="1" t="s">
        <v>368</v>
      </c>
      <c r="BB46" s="1" t="s">
        <v>369</v>
      </c>
      <c r="BC46" s="1" t="s">
        <v>370</v>
      </c>
      <c r="BD46" s="1" t="s">
        <v>371</v>
      </c>
      <c r="BE46" s="1" t="s">
        <v>372</v>
      </c>
      <c r="BF46" s="1" t="s">
        <v>306</v>
      </c>
      <c r="BG46" s="1" t="s">
        <v>373</v>
      </c>
    </row>
    <row r="47" spans="1:59" ht="13.5">
      <c r="A47" t="s">
        <v>0</v>
      </c>
      <c r="B47" t="s">
        <v>307</v>
      </c>
      <c r="C47" t="s">
        <v>308</v>
      </c>
      <c r="D47" t="s">
        <v>250</v>
      </c>
      <c r="E47" t="s">
        <v>182</v>
      </c>
      <c r="F47" t="s">
        <v>245</v>
      </c>
      <c r="G47" t="s">
        <v>184</v>
      </c>
      <c r="H47" t="s">
        <v>184</v>
      </c>
      <c r="I47" t="s">
        <v>125</v>
      </c>
      <c r="J47" t="s">
        <v>184</v>
      </c>
      <c r="K47" t="s">
        <v>188</v>
      </c>
      <c r="L47" t="s">
        <v>187</v>
      </c>
      <c r="M47" t="s">
        <v>125</v>
      </c>
      <c r="N47" t="s">
        <v>15</v>
      </c>
      <c r="O47" t="s">
        <v>254</v>
      </c>
      <c r="P47" t="s">
        <v>254</v>
      </c>
      <c r="Q47" t="s">
        <v>136</v>
      </c>
      <c r="R47" t="s">
        <v>125</v>
      </c>
      <c r="S47" t="s">
        <v>243</v>
      </c>
      <c r="T47" t="s">
        <v>212</v>
      </c>
      <c r="U47" t="s">
        <v>183</v>
      </c>
      <c r="V47" t="s">
        <v>211</v>
      </c>
      <c r="W47" t="s">
        <v>231</v>
      </c>
      <c r="X47" t="s">
        <v>42</v>
      </c>
      <c r="Y47" t="s">
        <v>148</v>
      </c>
      <c r="Z47" t="s">
        <v>180</v>
      </c>
      <c r="AA47" t="s">
        <v>273</v>
      </c>
      <c r="AB47" t="s">
        <v>220</v>
      </c>
      <c r="AC47" t="s">
        <v>268</v>
      </c>
      <c r="AD47" t="s">
        <v>159</v>
      </c>
      <c r="AE47" t="s">
        <v>309</v>
      </c>
      <c r="AF47" t="s">
        <v>141</v>
      </c>
      <c r="AG47" t="s">
        <v>29</v>
      </c>
      <c r="AH47" t="s">
        <v>196</v>
      </c>
      <c r="AI47" t="s">
        <v>310</v>
      </c>
      <c r="AJ47" t="s">
        <v>19</v>
      </c>
      <c r="AK47" t="s">
        <v>220</v>
      </c>
      <c r="AL47" t="s">
        <v>267</v>
      </c>
      <c r="AM47" t="s">
        <v>138</v>
      </c>
      <c r="AN47" t="s">
        <v>20</v>
      </c>
      <c r="AO47" t="s">
        <v>311</v>
      </c>
      <c r="AP47" t="s">
        <v>17</v>
      </c>
      <c r="AQ47" t="s">
        <v>312</v>
      </c>
      <c r="AR47" t="s">
        <v>33</v>
      </c>
      <c r="AS47" t="s">
        <v>313</v>
      </c>
      <c r="AT47" t="s">
        <v>137</v>
      </c>
      <c r="AU47" t="s">
        <v>314</v>
      </c>
      <c r="AV47" t="s">
        <v>315</v>
      </c>
      <c r="AW47" t="s">
        <v>293</v>
      </c>
      <c r="AX47" t="s">
        <v>276</v>
      </c>
      <c r="AY47" t="s">
        <v>41</v>
      </c>
      <c r="AZ47" t="s">
        <v>41</v>
      </c>
      <c r="BA47" t="s">
        <v>247</v>
      </c>
      <c r="BB47" t="s">
        <v>316</v>
      </c>
      <c r="BC47" t="s">
        <v>317</v>
      </c>
      <c r="BD47" t="s">
        <v>272</v>
      </c>
      <c r="BE47" t="s">
        <v>114</v>
      </c>
      <c r="BF47">
        <v>410</v>
      </c>
      <c r="BG47">
        <f>54*1005+BF47</f>
        <v>54680</v>
      </c>
    </row>
    <row r="48" spans="1:59" ht="13.5">
      <c r="A48" t="s">
        <v>10</v>
      </c>
      <c r="B48" t="s">
        <v>318</v>
      </c>
      <c r="C48" t="s">
        <v>319</v>
      </c>
      <c r="D48" t="s">
        <v>250</v>
      </c>
      <c r="E48" t="s">
        <v>182</v>
      </c>
      <c r="F48" t="s">
        <v>219</v>
      </c>
      <c r="G48" t="s">
        <v>184</v>
      </c>
      <c r="H48" t="s">
        <v>28</v>
      </c>
      <c r="I48" t="s">
        <v>185</v>
      </c>
      <c r="J48" t="s">
        <v>188</v>
      </c>
      <c r="K48" t="s">
        <v>212</v>
      </c>
      <c r="L48" t="s">
        <v>42</v>
      </c>
      <c r="M48" t="s">
        <v>183</v>
      </c>
      <c r="N48" t="s">
        <v>180</v>
      </c>
      <c r="O48" t="s">
        <v>17</v>
      </c>
      <c r="P48" t="s">
        <v>316</v>
      </c>
      <c r="Q48" t="s">
        <v>180</v>
      </c>
      <c r="R48" t="s">
        <v>19</v>
      </c>
      <c r="S48" t="s">
        <v>39</v>
      </c>
      <c r="T48" t="s">
        <v>222</v>
      </c>
      <c r="U48" t="s">
        <v>16</v>
      </c>
      <c r="V48" t="s">
        <v>231</v>
      </c>
      <c r="W48" t="s">
        <v>214</v>
      </c>
      <c r="X48" t="s">
        <v>138</v>
      </c>
      <c r="Y48" t="s">
        <v>320</v>
      </c>
      <c r="Z48" t="s">
        <v>146</v>
      </c>
      <c r="AA48" t="s">
        <v>157</v>
      </c>
      <c r="AB48" t="s">
        <v>274</v>
      </c>
      <c r="AC48" t="s">
        <v>321</v>
      </c>
      <c r="AD48" t="s">
        <v>166</v>
      </c>
      <c r="AE48" t="s">
        <v>145</v>
      </c>
      <c r="AF48" t="s">
        <v>50</v>
      </c>
      <c r="AG48" t="s">
        <v>322</v>
      </c>
      <c r="AH48" t="s">
        <v>260</v>
      </c>
      <c r="AI48" t="s">
        <v>274</v>
      </c>
      <c r="AJ48" t="s">
        <v>267</v>
      </c>
      <c r="AK48" t="s">
        <v>225</v>
      </c>
      <c r="AL48" t="s">
        <v>167</v>
      </c>
      <c r="AM48" t="s">
        <v>165</v>
      </c>
      <c r="AN48" t="s">
        <v>224</v>
      </c>
      <c r="AO48" t="s">
        <v>320</v>
      </c>
      <c r="AP48" t="s">
        <v>235</v>
      </c>
      <c r="AQ48" t="s">
        <v>275</v>
      </c>
      <c r="AR48" t="s">
        <v>234</v>
      </c>
      <c r="AS48" t="s">
        <v>323</v>
      </c>
      <c r="AT48" t="s">
        <v>236</v>
      </c>
      <c r="AU48" t="s">
        <v>239</v>
      </c>
      <c r="AV48" t="s">
        <v>224</v>
      </c>
      <c r="AW48" t="s">
        <v>164</v>
      </c>
      <c r="AX48" t="s">
        <v>324</v>
      </c>
      <c r="AY48" t="s">
        <v>259</v>
      </c>
      <c r="AZ48" t="s">
        <v>325</v>
      </c>
      <c r="BA48" t="s">
        <v>287</v>
      </c>
      <c r="BB48" t="s">
        <v>162</v>
      </c>
      <c r="BC48" t="s">
        <v>49</v>
      </c>
      <c r="BF48">
        <v>75</v>
      </c>
      <c r="BG48">
        <f>52*1005+BF48</f>
        <v>52335</v>
      </c>
    </row>
    <row r="49" spans="1:59" ht="13.5">
      <c r="A49" t="s">
        <v>24</v>
      </c>
      <c r="B49" t="s">
        <v>326</v>
      </c>
      <c r="C49" t="s">
        <v>327</v>
      </c>
      <c r="D49" t="s">
        <v>98</v>
      </c>
      <c r="E49" t="s">
        <v>98</v>
      </c>
      <c r="F49" t="s">
        <v>94</v>
      </c>
      <c r="G49" t="s">
        <v>94</v>
      </c>
      <c r="H49" t="s">
        <v>112</v>
      </c>
      <c r="I49" t="s">
        <v>112</v>
      </c>
      <c r="J49" t="s">
        <v>94</v>
      </c>
      <c r="K49" t="s">
        <v>91</v>
      </c>
      <c r="L49" t="s">
        <v>92</v>
      </c>
      <c r="M49" t="s">
        <v>94</v>
      </c>
      <c r="N49" t="s">
        <v>112</v>
      </c>
      <c r="O49" t="s">
        <v>93</v>
      </c>
      <c r="P49" t="s">
        <v>93</v>
      </c>
      <c r="Q49" t="s">
        <v>107</v>
      </c>
      <c r="R49" t="s">
        <v>112</v>
      </c>
      <c r="S49" t="s">
        <v>98</v>
      </c>
      <c r="T49" t="s">
        <v>176</v>
      </c>
      <c r="U49" t="s">
        <v>328</v>
      </c>
      <c r="V49" t="s">
        <v>94</v>
      </c>
      <c r="W49" t="s">
        <v>94</v>
      </c>
      <c r="X49" t="s">
        <v>93</v>
      </c>
      <c r="Y49" t="s">
        <v>98</v>
      </c>
      <c r="Z49" t="s">
        <v>100</v>
      </c>
      <c r="AA49" t="s">
        <v>112</v>
      </c>
      <c r="AB49" t="s">
        <v>94</v>
      </c>
      <c r="AC49" t="s">
        <v>102</v>
      </c>
      <c r="AD49" t="s">
        <v>102</v>
      </c>
      <c r="AE49" t="s">
        <v>102</v>
      </c>
      <c r="AF49" t="s">
        <v>131</v>
      </c>
      <c r="AG49" t="s">
        <v>100</v>
      </c>
      <c r="AH49" t="s">
        <v>9</v>
      </c>
      <c r="AI49" t="s">
        <v>107</v>
      </c>
      <c r="AJ49" t="s">
        <v>329</v>
      </c>
      <c r="AK49" t="s">
        <v>13</v>
      </c>
      <c r="AL49" t="s">
        <v>330</v>
      </c>
      <c r="AM49" t="s">
        <v>330</v>
      </c>
      <c r="AN49" t="s">
        <v>124</v>
      </c>
      <c r="AO49" t="s">
        <v>331</v>
      </c>
      <c r="AP49" t="s">
        <v>132</v>
      </c>
      <c r="AQ49" t="s">
        <v>258</v>
      </c>
      <c r="AR49" t="s">
        <v>329</v>
      </c>
      <c r="AS49" t="s">
        <v>124</v>
      </c>
      <c r="AT49" t="s">
        <v>20</v>
      </c>
      <c r="AU49" t="s">
        <v>6</v>
      </c>
      <c r="AV49" t="s">
        <v>246</v>
      </c>
      <c r="AW49" t="s">
        <v>182</v>
      </c>
      <c r="AX49" t="s">
        <v>215</v>
      </c>
      <c r="AY49" t="s">
        <v>332</v>
      </c>
      <c r="AZ49" t="s">
        <v>333</v>
      </c>
      <c r="BA49" t="s">
        <v>334</v>
      </c>
      <c r="BF49">
        <v>0</v>
      </c>
      <c r="BG49">
        <f>50*1005</f>
        <v>50250</v>
      </c>
    </row>
    <row r="51" spans="1:3" ht="15">
      <c r="A51" s="2" t="s">
        <v>348</v>
      </c>
      <c r="B51" s="3"/>
      <c r="C51" s="3"/>
    </row>
    <row r="52" spans="1:4" ht="13.5">
      <c r="A52" s="1" t="s">
        <v>56</v>
      </c>
      <c r="B52" s="1" t="s">
        <v>57</v>
      </c>
      <c r="C52" s="1" t="s">
        <v>58</v>
      </c>
      <c r="D52" s="1" t="s">
        <v>350</v>
      </c>
    </row>
    <row r="53" spans="1:4" ht="13.5">
      <c r="A53" t="s">
        <v>0</v>
      </c>
      <c r="B53" t="s">
        <v>336</v>
      </c>
      <c r="C53" t="s">
        <v>337</v>
      </c>
      <c r="D53" t="s">
        <v>338</v>
      </c>
    </row>
    <row r="55" spans="1:3" ht="15">
      <c r="A55" s="2" t="s">
        <v>349</v>
      </c>
      <c r="B55" s="3"/>
      <c r="C55" s="3"/>
    </row>
    <row r="56" spans="1:4" ht="13.5">
      <c r="A56" s="1" t="s">
        <v>56</v>
      </c>
      <c r="B56" s="1" t="s">
        <v>57</v>
      </c>
      <c r="C56" s="1" t="s">
        <v>58</v>
      </c>
      <c r="D56" s="1" t="s">
        <v>350</v>
      </c>
    </row>
    <row r="57" spans="1:4" ht="13.5">
      <c r="A57" t="s">
        <v>0</v>
      </c>
      <c r="B57" t="s">
        <v>339</v>
      </c>
      <c r="C57" t="s">
        <v>340</v>
      </c>
      <c r="D57" t="s">
        <v>341</v>
      </c>
    </row>
    <row r="58" spans="1:4" ht="13.5">
      <c r="A58" t="s">
        <v>10</v>
      </c>
      <c r="B58" t="s">
        <v>342</v>
      </c>
      <c r="C58" t="s">
        <v>343</v>
      </c>
      <c r="D58" t="s">
        <v>344</v>
      </c>
    </row>
    <row r="59" spans="1:4" ht="13.5">
      <c r="A59" t="s">
        <v>24</v>
      </c>
      <c r="B59" t="s">
        <v>345</v>
      </c>
      <c r="C59" t="s">
        <v>346</v>
      </c>
      <c r="D59" t="s">
        <v>347</v>
      </c>
    </row>
  </sheetData>
  <sheetProtection/>
  <mergeCells count="9">
    <mergeCell ref="A45:C45"/>
    <mergeCell ref="A51:C51"/>
    <mergeCell ref="A55:C55"/>
    <mergeCell ref="A1:C1"/>
    <mergeCell ref="A9:C9"/>
    <mergeCell ref="A21:C21"/>
    <mergeCell ref="A25:C25"/>
    <mergeCell ref="A31:C31"/>
    <mergeCell ref="A37:C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Szabolcs Attila Hogye</dc:creator>
  <cp:keywords/>
  <dc:description/>
  <cp:lastModifiedBy>Windows-felhasználó</cp:lastModifiedBy>
  <dcterms:created xsi:type="dcterms:W3CDTF">2024-05-25T12:21:15Z</dcterms:created>
  <dcterms:modified xsi:type="dcterms:W3CDTF">2024-05-26T07:30:07Z</dcterms:modified>
  <cp:category/>
  <cp:version/>
  <cp:contentType/>
  <cp:contentStatus/>
</cp:coreProperties>
</file>